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NG-Allgemein\2019_Relaunch-Salzburg-Netz-Homepage\Downloads\aktuell\"/>
    </mc:Choice>
  </mc:AlternateContent>
  <bookViews>
    <workbookView xWindow="240" yWindow="510" windowWidth="24720" windowHeight="11715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D12" i="1"/>
  <c r="E4" i="1"/>
  <c r="F4" i="1"/>
  <c r="G4" i="1"/>
  <c r="H4" i="1"/>
  <c r="I4" i="1"/>
  <c r="J4" i="1"/>
  <c r="J5" i="1" l="1"/>
  <c r="J7" i="1" l="1"/>
  <c r="J8" i="1" s="1"/>
  <c r="J6" i="1"/>
  <c r="F5" i="1"/>
  <c r="G5" i="1"/>
  <c r="H5" i="1"/>
  <c r="I5" i="1"/>
  <c r="E5" i="1"/>
  <c r="D5" i="1"/>
  <c r="H6" i="1" l="1"/>
  <c r="H7" i="1"/>
  <c r="H8" i="1" s="1"/>
  <c r="D6" i="1"/>
  <c r="D7" i="1"/>
  <c r="D8" i="1" s="1"/>
  <c r="G6" i="1"/>
  <c r="G7" i="1"/>
  <c r="G8" i="1" s="1"/>
  <c r="E8" i="1"/>
  <c r="E6" i="1"/>
  <c r="E7" i="1"/>
  <c r="F7" i="1"/>
  <c r="F8" i="1" s="1"/>
  <c r="F6" i="1"/>
  <c r="I6" i="1"/>
  <c r="I7" i="1"/>
  <c r="I8" i="1" s="1"/>
  <c r="D4" i="1"/>
</calcChain>
</file>

<file path=xl/sharedStrings.xml><?xml version="1.0" encoding="utf-8"?>
<sst xmlns="http://schemas.openxmlformats.org/spreadsheetml/2006/main" count="20" uniqueCount="18">
  <si>
    <t>kvar</t>
  </si>
  <si>
    <t>kVA</t>
  </si>
  <si>
    <t>kW</t>
  </si>
  <si>
    <t>Eingabe geforderter cos phi</t>
  </si>
  <si>
    <t>%</t>
  </si>
  <si>
    <t>Blindleistungsbezug in % der Scheinleistung</t>
  </si>
  <si>
    <t>Nennwirkleistung</t>
  </si>
  <si>
    <t>Blindleistungsbezug in % der Wirkleistung</t>
  </si>
  <si>
    <t>Eingabe AC-Ausgangsleistung WR</t>
  </si>
  <si>
    <t>°</t>
  </si>
  <si>
    <t>in Grad</t>
  </si>
  <si>
    <t>einzustellender Blindleistungsbezug</t>
  </si>
  <si>
    <t>Spannung in Prozent der Nennspannung</t>
  </si>
  <si>
    <t>Spannung</t>
  </si>
  <si>
    <t>Spannung in Prozent</t>
  </si>
  <si>
    <t>V</t>
  </si>
  <si>
    <t>Blindleistungsberechnung</t>
  </si>
  <si>
    <t>Spannungsberechnung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</si>
</sst>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Frutiger LT Std 45 Light"/>
      <family val="2"/>
    </font>
    <font>
      <b/>
      <sz val="11"/>
      <color theme="1"/>
      <name val="Frutiger LT Std 45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/>
    <xf numFmtId="2" fontId="0" fillId="2" borderId="5" xfId="0" applyNumberFormat="1" applyFill="1" applyBorder="1"/>
    <xf numFmtId="2" fontId="0" fillId="2" borderId="1" xfId="0" applyNumberFormat="1" applyFill="1" applyBorder="1"/>
    <xf numFmtId="0" fontId="0" fillId="0" borderId="8" xfId="0" applyBorder="1"/>
    <xf numFmtId="0" fontId="0" fillId="0" borderId="9" xfId="0" applyBorder="1"/>
    <xf numFmtId="0" fontId="0" fillId="2" borderId="8" xfId="0" applyFill="1" applyBorder="1"/>
    <xf numFmtId="0" fontId="1" fillId="0" borderId="0" xfId="0" applyFont="1"/>
    <xf numFmtId="0" fontId="0" fillId="0" borderId="3" xfId="0" applyFont="1" applyBorder="1"/>
    <xf numFmtId="0" fontId="0" fillId="0" borderId="4" xfId="0" applyFont="1" applyBorder="1"/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3" xfId="0" applyFill="1" applyBorder="1"/>
    <xf numFmtId="0" fontId="0" fillId="2" borderId="16" xfId="0" applyFill="1" applyBorder="1"/>
    <xf numFmtId="0" fontId="1" fillId="3" borderId="14" xfId="0" applyFont="1" applyFill="1" applyBorder="1" applyAlignment="1">
      <alignment horizontal="center"/>
    </xf>
    <xf numFmtId="0" fontId="0" fillId="0" borderId="12" xfId="0" applyFont="1" applyBorder="1" applyAlignment="1"/>
    <xf numFmtId="0" fontId="0" fillId="0" borderId="13" xfId="0" applyFont="1" applyBorder="1" applyAlignment="1"/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B1" workbookViewId="0">
      <selection activeCell="N9" sqref="N9"/>
    </sheetView>
  </sheetViews>
  <sheetFormatPr baseColWidth="10" defaultRowHeight="15" x14ac:dyDescent="0.25"/>
  <cols>
    <col min="1" max="1" width="11" hidden="1" customWidth="1"/>
    <col min="2" max="2" width="25" customWidth="1"/>
    <col min="3" max="3" width="13.875" customWidth="1"/>
    <col min="4" max="10" width="6.375" bestFit="1" customWidth="1"/>
    <col min="11" max="11" width="4.375" bestFit="1" customWidth="1"/>
  </cols>
  <sheetData>
    <row r="1" spans="2:11" ht="15.75" thickBot="1" x14ac:dyDescent="0.3">
      <c r="B1" s="7" t="s">
        <v>16</v>
      </c>
    </row>
    <row r="2" spans="2:11" ht="15.75" thickBot="1" x14ac:dyDescent="0.3">
      <c r="B2" s="24" t="s">
        <v>8</v>
      </c>
      <c r="C2" s="25"/>
      <c r="D2" s="19">
        <v>160</v>
      </c>
      <c r="E2" s="17"/>
      <c r="F2" s="6"/>
      <c r="G2" s="6"/>
      <c r="H2" s="6"/>
      <c r="I2" s="6"/>
      <c r="J2" s="6"/>
      <c r="K2" s="10" t="s">
        <v>1</v>
      </c>
    </row>
    <row r="3" spans="2:11" x14ac:dyDescent="0.25">
      <c r="B3" s="26" t="s">
        <v>3</v>
      </c>
      <c r="C3" s="27"/>
      <c r="D3" s="18">
        <v>0.9</v>
      </c>
      <c r="E3" s="1">
        <v>0.92</v>
      </c>
      <c r="F3" s="1">
        <v>0.94</v>
      </c>
      <c r="G3" s="1">
        <v>0.95</v>
      </c>
      <c r="H3" s="1">
        <v>0.96</v>
      </c>
      <c r="I3" s="1">
        <v>0.98</v>
      </c>
      <c r="J3" s="1">
        <v>1</v>
      </c>
      <c r="K3" s="11"/>
    </row>
    <row r="4" spans="2:11" x14ac:dyDescent="0.25">
      <c r="B4" s="28" t="s">
        <v>10</v>
      </c>
      <c r="C4" s="29"/>
      <c r="D4" s="3">
        <f>DEGREES(ACOS(D3))</f>
        <v>25.841932763167126</v>
      </c>
      <c r="E4" s="3">
        <f t="shared" ref="E4:J4" si="0">DEGREES(ACOS(E3))</f>
        <v>23.073918065630959</v>
      </c>
      <c r="F4" s="3">
        <f t="shared" si="0"/>
        <v>19.9484435888027</v>
      </c>
      <c r="G4" s="3">
        <f t="shared" si="0"/>
        <v>18.194872338766785</v>
      </c>
      <c r="H4" s="3">
        <f t="shared" si="0"/>
        <v>16.260204708311971</v>
      </c>
      <c r="I4" s="3">
        <f t="shared" si="0"/>
        <v>11.47834095453358</v>
      </c>
      <c r="J4" s="3">
        <f t="shared" si="0"/>
        <v>0</v>
      </c>
      <c r="K4" s="11" t="s">
        <v>9</v>
      </c>
    </row>
    <row r="5" spans="2:11" x14ac:dyDescent="0.25">
      <c r="B5" s="26" t="s">
        <v>11</v>
      </c>
      <c r="C5" s="27"/>
      <c r="D5" s="3">
        <f>SQRT(D2^2-(D2*D3)^2)</f>
        <v>69.742383096650784</v>
      </c>
      <c r="E5" s="3">
        <f t="shared" ref="E5:J5" si="1">SQRT($D$2^2-($D$2*E3)^2)</f>
        <v>62.706937415249328</v>
      </c>
      <c r="F5" s="3">
        <f t="shared" si="1"/>
        <v>54.587910749542409</v>
      </c>
      <c r="G5" s="3">
        <f t="shared" si="1"/>
        <v>49.959983987187186</v>
      </c>
      <c r="H5" s="3">
        <f t="shared" si="1"/>
        <v>44.800000000000011</v>
      </c>
      <c r="I5" s="3">
        <f t="shared" si="1"/>
        <v>31.839597987411757</v>
      </c>
      <c r="J5" s="3">
        <f t="shared" si="1"/>
        <v>0</v>
      </c>
      <c r="K5" s="11" t="s">
        <v>0</v>
      </c>
    </row>
    <row r="6" spans="2:11" x14ac:dyDescent="0.25">
      <c r="B6" s="26" t="s">
        <v>5</v>
      </c>
      <c r="C6" s="27"/>
      <c r="D6" s="3">
        <f>D5/$D$2*100</f>
        <v>43.588989435406738</v>
      </c>
      <c r="E6" s="3">
        <f t="shared" ref="E6:J6" si="2">E5/$D$2*100</f>
        <v>39.191835884530832</v>
      </c>
      <c r="F6" s="3">
        <f t="shared" si="2"/>
        <v>34.117444218464001</v>
      </c>
      <c r="G6" s="3">
        <f t="shared" si="2"/>
        <v>31.22498999199199</v>
      </c>
      <c r="H6" s="3">
        <f t="shared" si="2"/>
        <v>28.000000000000007</v>
      </c>
      <c r="I6" s="3">
        <f t="shared" si="2"/>
        <v>19.899748742132349</v>
      </c>
      <c r="J6" s="3">
        <f t="shared" si="2"/>
        <v>0</v>
      </c>
      <c r="K6" s="11" t="s">
        <v>4</v>
      </c>
    </row>
    <row r="7" spans="2:11" x14ac:dyDescent="0.25">
      <c r="B7" s="26" t="s">
        <v>6</v>
      </c>
      <c r="C7" s="27"/>
      <c r="D7" s="3">
        <f>SQRT($D$2*$D$2-(D5*D5))</f>
        <v>144</v>
      </c>
      <c r="E7" s="3">
        <f t="shared" ref="E7:J7" si="3">SQRT($D$2*$D$2-(E5*E5))</f>
        <v>147.20000000000002</v>
      </c>
      <c r="F7" s="3">
        <f t="shared" si="3"/>
        <v>150.39999999999998</v>
      </c>
      <c r="G7" s="3">
        <f t="shared" si="3"/>
        <v>152</v>
      </c>
      <c r="H7" s="3">
        <f t="shared" si="3"/>
        <v>153.6</v>
      </c>
      <c r="I7" s="3">
        <f t="shared" si="3"/>
        <v>156.80000000000001</v>
      </c>
      <c r="J7" s="3">
        <f t="shared" si="3"/>
        <v>160</v>
      </c>
      <c r="K7" s="11" t="s">
        <v>2</v>
      </c>
    </row>
    <row r="8" spans="2:11" ht="15.75" thickBot="1" x14ac:dyDescent="0.3">
      <c r="B8" s="22" t="s">
        <v>7</v>
      </c>
      <c r="C8" s="23"/>
      <c r="D8" s="2">
        <f>D5/D7*100</f>
        <v>48.432210483785262</v>
      </c>
      <c r="E8" s="2">
        <f t="shared" ref="E8:J8" si="4">E5/E7*100</f>
        <v>42.599821613620463</v>
      </c>
      <c r="F8" s="2">
        <f t="shared" si="4"/>
        <v>36.295153423897887</v>
      </c>
      <c r="G8" s="2">
        <f t="shared" si="4"/>
        <v>32.868410517886311</v>
      </c>
      <c r="H8" s="2">
        <f t="shared" si="4"/>
        <v>29.166666666666675</v>
      </c>
      <c r="I8" s="2">
        <f t="shared" si="4"/>
        <v>20.305866063400355</v>
      </c>
      <c r="J8" s="2">
        <f t="shared" si="4"/>
        <v>0</v>
      </c>
      <c r="K8" s="12" t="s">
        <v>4</v>
      </c>
    </row>
    <row r="9" spans="2:11" ht="15.75" thickBot="1" x14ac:dyDescent="0.3">
      <c r="B9" s="7" t="s">
        <v>17</v>
      </c>
    </row>
    <row r="10" spans="2:11" x14ac:dyDescent="0.25">
      <c r="B10" s="20" t="s">
        <v>12</v>
      </c>
      <c r="C10" s="21"/>
      <c r="D10" s="4"/>
      <c r="E10" s="4"/>
      <c r="F10" s="4"/>
      <c r="G10" s="4"/>
      <c r="H10" s="4"/>
      <c r="I10" s="4"/>
      <c r="J10" s="5"/>
    </row>
    <row r="11" spans="2:11" x14ac:dyDescent="0.25">
      <c r="B11" s="8" t="s">
        <v>14</v>
      </c>
      <c r="C11" s="13">
        <v>100</v>
      </c>
      <c r="D11" s="14">
        <v>102</v>
      </c>
      <c r="E11" s="14">
        <v>104</v>
      </c>
      <c r="F11" s="14">
        <v>106</v>
      </c>
      <c r="G11" s="14">
        <v>108</v>
      </c>
      <c r="H11" s="14">
        <v>110</v>
      </c>
      <c r="I11" s="14">
        <v>105</v>
      </c>
      <c r="J11" s="11" t="s">
        <v>4</v>
      </c>
    </row>
    <row r="12" spans="2:11" ht="15.75" thickBot="1" x14ac:dyDescent="0.3">
      <c r="B12" s="9" t="s">
        <v>13</v>
      </c>
      <c r="C12" s="15">
        <v>400</v>
      </c>
      <c r="D12" s="16">
        <f>$C$12*D11/100</f>
        <v>408</v>
      </c>
      <c r="E12" s="16">
        <f t="shared" ref="E12:I12" si="5">$C$12*E11/100</f>
        <v>416</v>
      </c>
      <c r="F12" s="16">
        <f t="shared" si="5"/>
        <v>424</v>
      </c>
      <c r="G12" s="16">
        <f t="shared" si="5"/>
        <v>432</v>
      </c>
      <c r="H12" s="16">
        <f t="shared" si="5"/>
        <v>440</v>
      </c>
      <c r="I12" s="16">
        <f t="shared" si="5"/>
        <v>420</v>
      </c>
      <c r="J12" s="12" t="s">
        <v>15</v>
      </c>
    </row>
  </sheetData>
  <mergeCells count="8">
    <mergeCell ref="B10:C10"/>
    <mergeCell ref="B8:C8"/>
    <mergeCell ref="B2:C2"/>
    <mergeCell ref="B5:C5"/>
    <mergeCell ref="B6:C6"/>
    <mergeCell ref="B3:C3"/>
    <mergeCell ref="B7:C7"/>
    <mergeCell ref="B4:C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Salzburg Netz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 Blindleistungsvorgabe PV-Wechselrichter</dc:title>
  <dc:creator>Salzburg Netz GmbH</dc:creator>
  <cp:lastModifiedBy>Eder Viktoria</cp:lastModifiedBy>
  <dcterms:created xsi:type="dcterms:W3CDTF">2012-06-18T08:12:10Z</dcterms:created>
  <dcterms:modified xsi:type="dcterms:W3CDTF">2020-04-20T08:07:01Z</dcterms:modified>
</cp:coreProperties>
</file>